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0DE2AB27-AC89-41B3-AD3F-8F345C6B14B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Расчет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" l="1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C3" i="2"/>
  <c r="W20" i="2"/>
  <c r="X20" i="2" s="1"/>
  <c r="W21" i="2"/>
  <c r="X21" i="2" s="1"/>
  <c r="W10" i="2"/>
  <c r="X10" i="2" s="1"/>
  <c r="W11" i="2"/>
  <c r="X11" i="2" s="1"/>
  <c r="W12" i="2"/>
  <c r="X12" i="2" s="1"/>
  <c r="W13" i="2"/>
  <c r="X13" i="2" s="1"/>
  <c r="W14" i="2"/>
  <c r="X14" i="2" s="1"/>
  <c r="W15" i="2"/>
  <c r="X15" i="2" s="1"/>
  <c r="W16" i="2"/>
  <c r="X16" i="2" s="1"/>
  <c r="W17" i="2"/>
  <c r="X17" i="2" s="1"/>
  <c r="W18" i="2"/>
  <c r="X18" i="2" s="1"/>
  <c r="W19" i="2"/>
  <c r="X19" i="2" s="1"/>
  <c r="W22" i="2"/>
  <c r="X22" i="2" s="1"/>
  <c r="W23" i="2"/>
  <c r="X23" i="2" s="1"/>
  <c r="W24" i="2"/>
  <c r="X24" i="2" s="1"/>
  <c r="W25" i="2"/>
  <c r="X25" i="2" s="1"/>
  <c r="Q20" i="2"/>
  <c r="R20" i="2" s="1"/>
  <c r="Q21" i="2"/>
  <c r="R21" i="2" s="1"/>
  <c r="Q10" i="2"/>
  <c r="R10" i="2" s="1"/>
  <c r="Q11" i="2"/>
  <c r="R11" i="2" s="1"/>
  <c r="Q12" i="2"/>
  <c r="R12" i="2" s="1"/>
  <c r="Q13" i="2"/>
  <c r="R13" i="2" s="1"/>
  <c r="Q14" i="2"/>
  <c r="R14" i="2" s="1"/>
  <c r="Q15" i="2"/>
  <c r="R15" i="2" s="1"/>
  <c r="Q16" i="2"/>
  <c r="R16" i="2" s="1"/>
  <c r="Q17" i="2"/>
  <c r="R17" i="2" s="1"/>
  <c r="Q18" i="2"/>
  <c r="R18" i="2" s="1"/>
  <c r="Q19" i="2"/>
  <c r="R19" i="2" s="1"/>
  <c r="Q22" i="2"/>
  <c r="R22" i="2" s="1"/>
  <c r="Q23" i="2"/>
  <c r="R23" i="2" s="1"/>
  <c r="Q24" i="2"/>
  <c r="R24" i="2" s="1"/>
  <c r="Q25" i="2"/>
  <c r="R25" i="2" s="1"/>
  <c r="K21" i="2"/>
  <c r="L21" i="2" s="1"/>
  <c r="K20" i="2"/>
  <c r="L20" i="2" s="1"/>
  <c r="K10" i="2"/>
  <c r="L10" i="2" s="1"/>
  <c r="K11" i="2"/>
  <c r="L11" i="2" s="1"/>
  <c r="K12" i="2"/>
  <c r="L12" i="2" s="1"/>
  <c r="K13" i="2"/>
  <c r="L13" i="2" s="1"/>
  <c r="K25" i="2"/>
  <c r="L25" i="2" s="1"/>
  <c r="K24" i="2"/>
  <c r="L24" i="2" s="1"/>
  <c r="K23" i="2"/>
  <c r="L23" i="2" s="1"/>
  <c r="K22" i="2"/>
  <c r="L22" i="2" s="1"/>
  <c r="K19" i="2"/>
  <c r="L19" i="2" s="1"/>
  <c r="K18" i="2"/>
  <c r="L18" i="2" s="1"/>
  <c r="K17" i="2"/>
  <c r="L17" i="2" s="1"/>
  <c r="K16" i="2"/>
  <c r="L16" i="2" s="1"/>
  <c r="K15" i="2"/>
  <c r="L15" i="2" s="1"/>
  <c r="K14" i="2"/>
  <c r="L14" i="2" s="1"/>
  <c r="C6" i="2" l="1"/>
  <c r="C7" i="2"/>
  <c r="C5" i="2"/>
  <c r="C4" i="2"/>
  <c r="F26" i="2"/>
  <c r="E26" i="2"/>
  <c r="C1" i="2" l="1"/>
  <c r="I1" i="2" s="1"/>
</calcChain>
</file>

<file path=xl/sharedStrings.xml><?xml version="1.0" encoding="utf-8"?>
<sst xmlns="http://schemas.openxmlformats.org/spreadsheetml/2006/main" count="241" uniqueCount="221">
  <si>
    <t>1 курс</t>
  </si>
  <si>
    <t>2 курс</t>
  </si>
  <si>
    <t>3 курс</t>
  </si>
  <si>
    <t>4 курс</t>
  </si>
  <si>
    <t>5 курс</t>
  </si>
  <si>
    <t>6 курс</t>
  </si>
  <si>
    <t>7 курс</t>
  </si>
  <si>
    <t>8 курс</t>
  </si>
  <si>
    <t>12 курс</t>
  </si>
  <si>
    <t>9 курс</t>
  </si>
  <si>
    <t>10 курс</t>
  </si>
  <si>
    <t>11 курс</t>
  </si>
  <si>
    <t>17-32</t>
  </si>
  <si>
    <t>32-48</t>
  </si>
  <si>
    <t>49-64</t>
  </si>
  <si>
    <t>105-120</t>
  </si>
  <si>
    <t>65-76</t>
  </si>
  <si>
    <t>77-88</t>
  </si>
  <si>
    <t>89-104</t>
  </si>
  <si>
    <t>121-136</t>
  </si>
  <si>
    <t>137-152</t>
  </si>
  <si>
    <t>153-168</t>
  </si>
  <si>
    <t>169-184</t>
  </si>
  <si>
    <t>Курс Посвященного</t>
  </si>
  <si>
    <t>Курс Служащего</t>
  </si>
  <si>
    <t>Курс Ипостаси</t>
  </si>
  <si>
    <t>Курс Учителя</t>
  </si>
  <si>
    <t>Курс Владыки</t>
  </si>
  <si>
    <t>Курс Аватара</t>
  </si>
  <si>
    <t>Курс ИВО</t>
  </si>
  <si>
    <t xml:space="preserve">Курс Отца </t>
  </si>
  <si>
    <t>Заполнить  серое поле</t>
  </si>
  <si>
    <t>Пароль на  листе: DOM</t>
  </si>
  <si>
    <t>Владычица Синтеза Наталья Рой</t>
  </si>
  <si>
    <t>64-х СЯ СП Синтеза</t>
  </si>
  <si>
    <t>64-х синтез-ядерный синтез-процессор Синтеза</t>
  </si>
  <si>
    <t>Ваше количество 64-х синтез-ядерных синтез-процессоров Синтеза</t>
  </si>
  <si>
    <t>16/64 СЯ СП Внутр. Философии</t>
  </si>
  <si>
    <t>16/64 СЯ СП Внутр. Парадигмы</t>
  </si>
  <si>
    <t>16/64 СЯ СП Внутр. Энциклопедии</t>
  </si>
  <si>
    <t>16/64 СЯ СП Внутр. Учения</t>
  </si>
  <si>
    <t>16/64 СЯ СП Высшей Внутр. Философии</t>
  </si>
  <si>
    <t>16/64 СЯ СП Высшей Внутр. Парадигмы</t>
  </si>
  <si>
    <t>16/64 СЯ СП Высшей Внутр. Энциклопедии</t>
  </si>
  <si>
    <t>16/64 СЯ СП Высшего Внутр. Учения</t>
  </si>
  <si>
    <t>185-200</t>
  </si>
  <si>
    <t>201-216</t>
  </si>
  <si>
    <t>217-232</t>
  </si>
  <si>
    <t>233-248</t>
  </si>
  <si>
    <t>13 курс</t>
  </si>
  <si>
    <t>14 курс</t>
  </si>
  <si>
    <t>15 курс</t>
  </si>
  <si>
    <t>16 курс</t>
  </si>
  <si>
    <t>Курсы 1-16</t>
  </si>
  <si>
    <t>Курсы 17-32</t>
  </si>
  <si>
    <t>Курсы 33-48</t>
  </si>
  <si>
    <t>Курсы 49-64</t>
  </si>
  <si>
    <t>17 курс</t>
  </si>
  <si>
    <t>18 курс</t>
  </si>
  <si>
    <t>19 курс</t>
  </si>
  <si>
    <t>20 курс</t>
  </si>
  <si>
    <t>21 курс</t>
  </si>
  <si>
    <t>22 курс</t>
  </si>
  <si>
    <t>23 курс</t>
  </si>
  <si>
    <t>24 курс</t>
  </si>
  <si>
    <t>25 курс</t>
  </si>
  <si>
    <t>26 курс</t>
  </si>
  <si>
    <t>27 курс</t>
  </si>
  <si>
    <t>28 курс</t>
  </si>
  <si>
    <t>29 курс</t>
  </si>
  <si>
    <t>30 курс</t>
  </si>
  <si>
    <t>31 курс</t>
  </si>
  <si>
    <t>32 курс</t>
  </si>
  <si>
    <t>1-16</t>
  </si>
  <si>
    <t>249-264</t>
  </si>
  <si>
    <t>265-280</t>
  </si>
  <si>
    <t>281-296</t>
  </si>
  <si>
    <t>297-312</t>
  </si>
  <si>
    <t>313-328</t>
  </si>
  <si>
    <t>329-344</t>
  </si>
  <si>
    <t>345-360</t>
  </si>
  <si>
    <t>361-376</t>
  </si>
  <si>
    <t>377-392</t>
  </si>
  <si>
    <t>393-408</t>
  </si>
  <si>
    <t>16/64 СЯ СП Внутр. Человека Иерархии ИВО</t>
  </si>
  <si>
    <t>16/64 СЯ СП Внутр. Ученика Иерархии ИВО</t>
  </si>
  <si>
    <t>16/64 СЯ СП Внутр. Архата Иерархии ИВО</t>
  </si>
  <si>
    <t>16/64 СЯ СП Внутр. Адепта Иерархии ИВО</t>
  </si>
  <si>
    <t>16/64 СЯ СП Внутр. Ману Иерархии ИВО</t>
  </si>
  <si>
    <t>16/64 СЯ СП Внутр. Будды Иерархии ИВО</t>
  </si>
  <si>
    <t>16/64 СЯ СП Внутр. Майтрейи Иерархии ИВО</t>
  </si>
  <si>
    <t>16/64 СЯ СП Внутр. Христа Иерархии ИВО</t>
  </si>
  <si>
    <t>16/64 СЯ СП Внутр. Изначального Иерархии ИВО</t>
  </si>
  <si>
    <t>16/64 СЯ СП Внутр. Посвящённого Иерархии ИВО</t>
  </si>
  <si>
    <t>16/64 СЯ СП Внутр. Служащего Иерархии ИВО</t>
  </si>
  <si>
    <t>16/64 СЯ СП Внутр. Ипостаси Иерархии ИВО</t>
  </si>
  <si>
    <t>16/64 СЯ СП Внутр. Учителя Иерархии ИВО</t>
  </si>
  <si>
    <t>16/64 СЯ СП Внутр. Владыки Иерархии ИВО</t>
  </si>
  <si>
    <t>16/64 СЯ СП Внутр. Аватара Иерархии ИВО</t>
  </si>
  <si>
    <t>16/64 СЯ СП Внутр. Отца Иерархии ИВО</t>
  </si>
  <si>
    <t>409-424</t>
  </si>
  <si>
    <t>425-440</t>
  </si>
  <si>
    <t>441-456</t>
  </si>
  <si>
    <t>457-472</t>
  </si>
  <si>
    <t>473-488</t>
  </si>
  <si>
    <t>16/64 СЯ СП Внутр. Отца ИВДИВО ИВО</t>
  </si>
  <si>
    <t>16/64 СЯ СП Внутр. Аватара ИВДИВО ИВО</t>
  </si>
  <si>
    <t>16/64 СЯ СП Внутр. Владыки ИВДИВО ИВО</t>
  </si>
  <si>
    <t>16/64 СЯ СП Внутр. Учителя ИВДИВО ИВО</t>
  </si>
  <si>
    <t>16/64 СЯ СП Внутр. Ипостаси ИВДИВО ИВО</t>
  </si>
  <si>
    <t>16/64 СЯ СП Внутр. Служащего ИВДИВО ИВО</t>
  </si>
  <si>
    <t>16/64 СЯ СП Внутр. Посвящённого ИВДИВО ИВО</t>
  </si>
  <si>
    <t>16/64 СЯ СП Внутр. Изначального ИВДИВО ИВО</t>
  </si>
  <si>
    <t>16/64 СЯ СП Внутр. Христа ИВДИВО ИВО</t>
  </si>
  <si>
    <t>16/64 СЯ СП Внутр. Майтрейи ИВДИВО ИВО</t>
  </si>
  <si>
    <t>16/64 СЯ СП Внутр. Будды ИВДИВО ИВО</t>
  </si>
  <si>
    <t>16/64 СЯ СП Внутр. Ману ИВДИВО ИВО</t>
  </si>
  <si>
    <t>16/64 СЯ СП Внутр. Человека ИВДИВО ИВО</t>
  </si>
  <si>
    <t>33 курс</t>
  </si>
  <si>
    <t>34 курс</t>
  </si>
  <si>
    <t>35 курс</t>
  </si>
  <si>
    <t>36 курс</t>
  </si>
  <si>
    <t>37 курс</t>
  </si>
  <si>
    <t>38 курс</t>
  </si>
  <si>
    <t>39 курс</t>
  </si>
  <si>
    <t>40 курс</t>
  </si>
  <si>
    <t>41 курс</t>
  </si>
  <si>
    <t>42 курс</t>
  </si>
  <si>
    <t>43 курс</t>
  </si>
  <si>
    <t>44 курс</t>
  </si>
  <si>
    <t>45 курс</t>
  </si>
  <si>
    <t>46 курс</t>
  </si>
  <si>
    <t>47 курс</t>
  </si>
  <si>
    <t>48 курс</t>
  </si>
  <si>
    <t>16/64 СЯ СП Внутр. Аспекта ИВДИВО ИВО</t>
  </si>
  <si>
    <t>16/64 СЯ СП Внутр. Теурга ИВДИВО ИВО</t>
  </si>
  <si>
    <t>16/64 СЯ СП Внутр. Творца ИВДИВО ИВО</t>
  </si>
  <si>
    <t>489-504</t>
  </si>
  <si>
    <t>505-520</t>
  </si>
  <si>
    <t>521-536</t>
  </si>
  <si>
    <t>537-552</t>
  </si>
  <si>
    <t>553-568</t>
  </si>
  <si>
    <t>569-584</t>
  </si>
  <si>
    <t>585-600</t>
  </si>
  <si>
    <t>601-616</t>
  </si>
  <si>
    <t>617-632</t>
  </si>
  <si>
    <t>633-648</t>
  </si>
  <si>
    <t>649-664</t>
  </si>
  <si>
    <t>665-680</t>
  </si>
  <si>
    <t>681-696</t>
  </si>
  <si>
    <t>697-712</t>
  </si>
  <si>
    <t>713-728</t>
  </si>
  <si>
    <t>729-744</t>
  </si>
  <si>
    <t>745-760</t>
  </si>
  <si>
    <t>49 курс</t>
  </si>
  <si>
    <t>50 курс</t>
  </si>
  <si>
    <t>51 курс</t>
  </si>
  <si>
    <t>52 курс</t>
  </si>
  <si>
    <t>53 курс</t>
  </si>
  <si>
    <t>54 курс</t>
  </si>
  <si>
    <t>55 курс</t>
  </si>
  <si>
    <t>56 курс</t>
  </si>
  <si>
    <t>57 курс</t>
  </si>
  <si>
    <t>58 курс</t>
  </si>
  <si>
    <t>59 курс</t>
  </si>
  <si>
    <t>60 курс</t>
  </si>
  <si>
    <t>61 курс</t>
  </si>
  <si>
    <t>62 курс</t>
  </si>
  <si>
    <t>63 курс</t>
  </si>
  <si>
    <t>64 курс</t>
  </si>
  <si>
    <t>16/64 СЯ СП Внутр. Человека ИВДИВО-космич. ИВО</t>
  </si>
  <si>
    <t>16/64 СЯ СП Внутр. Человека-Посвящённого ИВО</t>
  </si>
  <si>
    <t>16/64 СЯ СП Внутр. Человека_Служащего ИВО</t>
  </si>
  <si>
    <t>16/64 СЯ СП Внутр. Человека-Ипостаси ИВО</t>
  </si>
  <si>
    <t>16/64 СЯ СП Внутр. Человека-Учителя ИВО</t>
  </si>
  <si>
    <t>16/64 СЯ СП Внутр.Человека-Владыки ИВО</t>
  </si>
  <si>
    <t>16/64 СЯ СП Внутр. Человека-Аватара ИВО</t>
  </si>
  <si>
    <t>16/64 СЯ СП Внутр. Человека-Отца ИВО</t>
  </si>
  <si>
    <t>16/64 СЯ СП Внутр. Человека ИВО</t>
  </si>
  <si>
    <t>16/64 СЯ СП Внутр. Посвящённого ИВО</t>
  </si>
  <si>
    <t>16/64 СЯ СП Внутр. Служащего ИВО</t>
  </si>
  <si>
    <t>16/64 СЯ СП Внутр. Ипостаси ИВО</t>
  </si>
  <si>
    <t>16/64 СЯ СП Внутр. Учителя ИВО</t>
  </si>
  <si>
    <t>16/64 СЯ СП Внутр. Владыки ИВО</t>
  </si>
  <si>
    <t>16/64 СЯ СП Внутр. Аватара ИВО</t>
  </si>
  <si>
    <t>16/64 СЯ СП Внутр. Отца ИВО</t>
  </si>
  <si>
    <t>761-776</t>
  </si>
  <si>
    <t>777-792</t>
  </si>
  <si>
    <t>793-808</t>
  </si>
  <si>
    <t>809-824</t>
  </si>
  <si>
    <t>825-840</t>
  </si>
  <si>
    <t>841-856</t>
  </si>
  <si>
    <t>857-872</t>
  </si>
  <si>
    <t>873-888</t>
  </si>
  <si>
    <t>889-904</t>
  </si>
  <si>
    <t>905-920</t>
  </si>
  <si>
    <t>921-936</t>
  </si>
  <si>
    <t>937-952</t>
  </si>
  <si>
    <t>953-968</t>
  </si>
  <si>
    <t>969-984</t>
  </si>
  <si>
    <t>985-1000</t>
  </si>
  <si>
    <t>1001-1016</t>
  </si>
  <si>
    <t>16 курсов Синтеза ИВДИВО-Космической реализации ИВО</t>
  </si>
  <si>
    <t>№64 СЯ СП</t>
  </si>
  <si>
    <t>кол-во 64 СЯ СП Стандарт</t>
  </si>
  <si>
    <t>кол-во моих 64 СЯ СП</t>
  </si>
  <si>
    <t>16 курсов Синтеза Полномочной реализации ИВО</t>
  </si>
  <si>
    <t>16 курсов Синтеза Компететной реализации ИВО</t>
  </si>
  <si>
    <t>16 курсов Синтеза Человеческой реализации ИВО</t>
  </si>
  <si>
    <t xml:space="preserve">Количество Ядер Синтеза </t>
  </si>
  <si>
    <t>Всего 64-х синтез-ядерных синтез-процессоров Синтеза</t>
  </si>
  <si>
    <t>64-ричный Кодекс Синтеза ИВО ИВДИВО-реализации</t>
  </si>
  <si>
    <t>1017-1080</t>
  </si>
  <si>
    <t>1-248</t>
  </si>
  <si>
    <t>249-504</t>
  </si>
  <si>
    <t>505-760</t>
  </si>
  <si>
    <t>761-1016</t>
  </si>
  <si>
    <t>кол-во 64 СЯ СП 16 жизней</t>
  </si>
  <si>
    <t>Аватаресса ИВДИВО Марина Мендель</t>
  </si>
  <si>
    <t>Сдано ИВАС КХ 02.07.2025</t>
  </si>
  <si>
    <t>Ядра Синтеза ИВО постоянного явления 8 реализаций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</si>
</sst>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rgb="FF00206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2060"/>
      <name val="Arial"/>
      <family val="2"/>
      <charset val="204"/>
    </font>
    <font>
      <sz val="9"/>
      <name val="Arial"/>
      <family val="2"/>
      <charset val="204"/>
    </font>
    <font>
      <b/>
      <sz val="9"/>
      <color rgb="FF0070C0"/>
      <name val="Arial"/>
      <family val="2"/>
      <charset val="204"/>
    </font>
    <font>
      <b/>
      <sz val="9"/>
      <color theme="0" tint="-0.3499862666707357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indexed="64"/>
      </bottom>
      <diagonal/>
    </border>
    <border>
      <left/>
      <right style="medium">
        <color rgb="FFC00000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7" borderId="0" xfId="0" applyFont="1" applyFill="1"/>
    <xf numFmtId="3" fontId="1" fillId="7" borderId="0" xfId="0" applyNumberFormat="1" applyFont="1" applyFill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6" fillId="5" borderId="0" xfId="0" applyFont="1" applyFill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7" fontId="6" fillId="5" borderId="0" xfId="0" applyNumberFormat="1" applyFont="1" applyFill="1" applyAlignment="1">
      <alignment horizontal="center" vertical="center"/>
    </xf>
    <xf numFmtId="17" fontId="6" fillId="6" borderId="0" xfId="0" applyNumberFormat="1" applyFont="1" applyFill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1" fillId="7" borderId="0" xfId="0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248161</xdr:colOff>
      <xdr:row>26</xdr:row>
      <xdr:rowOff>58390</xdr:rowOff>
    </xdr:from>
    <xdr:to>
      <xdr:col>4</xdr:col>
      <xdr:colOff>445230</xdr:colOff>
      <xdr:row>26</xdr:row>
      <xdr:rowOff>291953</xdr:rowOff>
    </xdr:to>
    <xdr:sp macro="" textlink="">
      <xdr:nvSpPr>
        <xdr:cNvPr id="2" name="Стрелка вверх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39195" y="4306321"/>
          <a:ext cx="197069" cy="233563"/>
        </a:xfrm>
        <a:prstGeom prst="upArrow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146353</xdr:colOff>
      <xdr:row>0</xdr:row>
      <xdr:rowOff>7937</xdr:rowOff>
    </xdr:from>
    <xdr:to>
      <xdr:col>3</xdr:col>
      <xdr:colOff>577090</xdr:colOff>
      <xdr:row>1</xdr:row>
      <xdr:rowOff>66733</xdr:rowOff>
    </xdr:to>
    <xdr:sp macro="" textlink="">
      <xdr:nvSpPr>
        <xdr:cNvPr id="3" name="Стрелка вверх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6200000">
          <a:off x="5551230" y="-86752"/>
          <a:ext cx="241359" cy="430737"/>
        </a:xfrm>
        <a:prstGeom prst="upArrow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199324</xdr:colOff>
      <xdr:row>0</xdr:row>
      <xdr:rowOff>0</xdr:rowOff>
    </xdr:from>
    <xdr:to>
      <xdr:col>9</xdr:col>
      <xdr:colOff>630061</xdr:colOff>
      <xdr:row>1</xdr:row>
      <xdr:rowOff>58796</xdr:rowOff>
    </xdr:to>
    <xdr:sp macro="" textlink="">
      <xdr:nvSpPr>
        <xdr:cNvPr id="4" name="Стрелка вверх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6200000">
          <a:off x="12216138" y="-94689"/>
          <a:ext cx="241359" cy="430737"/>
        </a:xfrm>
        <a:prstGeom prst="upArrow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showGridLines="0" tabSelected="1" zoomScale="80" zoomScaleNormal="80" workbookViewId="0">
      <selection activeCell="C29" sqref="C29"/>
    </sheetView>
  </sheetViews>
  <sheetFormatPr defaultColWidth="8.5703125" defaultRowHeight="12" x14ac:dyDescent="0.2"/>
  <cols>
    <col min="1" max="1" width="10.7109375" style="3" customWidth="1"/>
    <col min="2" max="2" width="48.140625" style="3" customWidth="1"/>
    <col min="3" max="3" width="10.5703125" style="3" customWidth="1"/>
    <col min="4" max="4" width="10" style="3" customWidth="1"/>
    <col min="5" max="5" width="9.5703125" style="3" customWidth="1"/>
    <col min="6" max="6" width="10.42578125" style="3" customWidth="1"/>
    <col min="7" max="7" width="10.28515625" style="3" customWidth="1"/>
    <col min="8" max="8" width="40.140625" style="3" customWidth="1"/>
    <col min="9" max="9" width="14.140625" style="3" customWidth="1"/>
    <col min="10" max="11" width="11.5703125" style="3" customWidth="1"/>
    <col min="12" max="12" width="10.42578125" style="3" customWidth="1"/>
    <col min="13" max="13" width="10.28515625" style="3" customWidth="1"/>
    <col min="14" max="14" width="37.140625" style="3" customWidth="1"/>
    <col min="15" max="17" width="11.5703125" style="3" customWidth="1"/>
    <col min="18" max="18" width="10.42578125" style="3" customWidth="1"/>
    <col min="19" max="19" width="10.5703125" style="3" customWidth="1"/>
    <col min="20" max="20" width="46.5703125" style="3" customWidth="1"/>
    <col min="21" max="21" width="10.28515625" style="3" customWidth="1"/>
    <col min="22" max="22" width="11.42578125" style="3" customWidth="1"/>
    <col min="23" max="23" width="8.5703125" style="3"/>
    <col min="24" max="24" width="10.42578125" style="3" customWidth="1"/>
    <col min="25" max="16384" width="8.5703125" style="3"/>
  </cols>
  <sheetData>
    <row r="1" spans="1:24" ht="15" customHeight="1" x14ac:dyDescent="0.2">
      <c r="A1" s="74" t="s">
        <v>203</v>
      </c>
      <c r="B1" s="1" t="s">
        <v>210</v>
      </c>
      <c r="C1" s="2">
        <f>SUM(C3:C7)</f>
        <v>17280</v>
      </c>
      <c r="E1" s="3" t="s">
        <v>36</v>
      </c>
      <c r="I1" s="2">
        <f>C1*1024+C2</f>
        <v>17694728</v>
      </c>
      <c r="K1" s="3" t="s">
        <v>209</v>
      </c>
    </row>
    <row r="2" spans="1:24" ht="12.95" customHeight="1" x14ac:dyDescent="0.2">
      <c r="A2" s="74"/>
      <c r="B2" s="1" t="s">
        <v>220</v>
      </c>
      <c r="C2" s="2">
        <v>8</v>
      </c>
    </row>
    <row r="3" spans="1:24" s="7" customFormat="1" x14ac:dyDescent="0.2">
      <c r="A3" s="4" t="s">
        <v>212</v>
      </c>
      <c r="B3" s="5" t="s">
        <v>211</v>
      </c>
      <c r="C3" s="6">
        <f>64*16</f>
        <v>1024</v>
      </c>
    </row>
    <row r="4" spans="1:24" s="7" customFormat="1" x14ac:dyDescent="0.2">
      <c r="A4" s="4" t="s">
        <v>216</v>
      </c>
      <c r="B4" s="5" t="s">
        <v>202</v>
      </c>
      <c r="C4" s="6">
        <f>SUM(X10:X25)</f>
        <v>4096</v>
      </c>
    </row>
    <row r="5" spans="1:24" s="7" customFormat="1" x14ac:dyDescent="0.2">
      <c r="A5" s="4" t="s">
        <v>215</v>
      </c>
      <c r="B5" s="5" t="s">
        <v>206</v>
      </c>
      <c r="C5" s="6">
        <f>SUM(R10:R25)</f>
        <v>4096</v>
      </c>
    </row>
    <row r="6" spans="1:24" s="8" customFormat="1" x14ac:dyDescent="0.25">
      <c r="A6" s="4" t="s">
        <v>214</v>
      </c>
      <c r="B6" s="5" t="s">
        <v>207</v>
      </c>
      <c r="C6" s="6">
        <f>SUM(L10:L25)</f>
        <v>4096</v>
      </c>
    </row>
    <row r="7" spans="1:24" s="8" customFormat="1" ht="12.75" thickBot="1" x14ac:dyDescent="0.3">
      <c r="A7" s="4" t="s">
        <v>213</v>
      </c>
      <c r="B7" s="9" t="s">
        <v>208</v>
      </c>
      <c r="C7" s="6">
        <f>SUM(F10:F25)</f>
        <v>3968</v>
      </c>
    </row>
    <row r="8" spans="1:24" s="11" customFormat="1" ht="16.5" customHeight="1" thickBot="1" x14ac:dyDescent="0.3">
      <c r="A8" s="85" t="s">
        <v>53</v>
      </c>
      <c r="B8" s="86"/>
      <c r="C8" s="86"/>
      <c r="D8" s="86"/>
      <c r="E8" s="86"/>
      <c r="F8" s="87"/>
      <c r="G8" s="10"/>
      <c r="H8" s="10"/>
      <c r="I8" s="79" t="s">
        <v>54</v>
      </c>
      <c r="J8" s="79"/>
      <c r="K8" s="79"/>
      <c r="L8" s="80"/>
      <c r="M8" s="78" t="s">
        <v>55</v>
      </c>
      <c r="N8" s="79"/>
      <c r="O8" s="79"/>
      <c r="P8" s="79"/>
      <c r="Q8" s="79"/>
      <c r="R8" s="80"/>
      <c r="S8" s="78" t="s">
        <v>56</v>
      </c>
      <c r="T8" s="79"/>
      <c r="U8" s="79"/>
      <c r="V8" s="79"/>
      <c r="W8" s="79"/>
      <c r="X8" s="80"/>
    </row>
    <row r="9" spans="1:24" s="20" customFormat="1" ht="46.5" customHeight="1" thickBot="1" x14ac:dyDescent="0.3">
      <c r="A9" s="96" t="s">
        <v>208</v>
      </c>
      <c r="B9" s="96"/>
      <c r="C9" s="12" t="s">
        <v>203</v>
      </c>
      <c r="D9" s="12" t="s">
        <v>204</v>
      </c>
      <c r="E9" s="12" t="s">
        <v>205</v>
      </c>
      <c r="F9" s="13" t="s">
        <v>217</v>
      </c>
      <c r="G9" s="94" t="s">
        <v>207</v>
      </c>
      <c r="H9" s="95"/>
      <c r="I9" s="14" t="s">
        <v>203</v>
      </c>
      <c r="J9" s="14" t="s">
        <v>204</v>
      </c>
      <c r="K9" s="14" t="s">
        <v>205</v>
      </c>
      <c r="L9" s="15" t="s">
        <v>217</v>
      </c>
      <c r="M9" s="83" t="s">
        <v>206</v>
      </c>
      <c r="N9" s="84"/>
      <c r="O9" s="16" t="s">
        <v>203</v>
      </c>
      <c r="P9" s="16" t="s">
        <v>204</v>
      </c>
      <c r="Q9" s="16" t="s">
        <v>205</v>
      </c>
      <c r="R9" s="17" t="s">
        <v>217</v>
      </c>
      <c r="S9" s="81" t="s">
        <v>202</v>
      </c>
      <c r="T9" s="82"/>
      <c r="U9" s="18" t="s">
        <v>203</v>
      </c>
      <c r="V9" s="18" t="s">
        <v>204</v>
      </c>
      <c r="W9" s="18" t="s">
        <v>205</v>
      </c>
      <c r="X9" s="19" t="s">
        <v>217</v>
      </c>
    </row>
    <row r="10" spans="1:24" s="37" customFormat="1" x14ac:dyDescent="0.25">
      <c r="A10" s="21" t="s">
        <v>52</v>
      </c>
      <c r="B10" s="22" t="s">
        <v>44</v>
      </c>
      <c r="C10" s="21" t="s">
        <v>48</v>
      </c>
      <c r="D10" s="21">
        <v>16</v>
      </c>
      <c r="E10" s="21">
        <v>16</v>
      </c>
      <c r="F10" s="23">
        <f>E10*16</f>
        <v>256</v>
      </c>
      <c r="G10" s="24" t="s">
        <v>72</v>
      </c>
      <c r="H10" s="25" t="s">
        <v>99</v>
      </c>
      <c r="I10" s="26" t="s">
        <v>137</v>
      </c>
      <c r="J10" s="27">
        <v>16</v>
      </c>
      <c r="K10" s="27">
        <f t="shared" ref="K10:K13" si="0">IF(E10=16,16,0)</f>
        <v>16</v>
      </c>
      <c r="L10" s="28">
        <f>K10*16</f>
        <v>256</v>
      </c>
      <c r="M10" s="29" t="s">
        <v>133</v>
      </c>
      <c r="N10" s="30" t="s">
        <v>105</v>
      </c>
      <c r="O10" s="31" t="s">
        <v>153</v>
      </c>
      <c r="P10" s="31">
        <v>16</v>
      </c>
      <c r="Q10" s="29">
        <f t="shared" ref="Q10:Q23" si="1">IF(E10=16,16,0)</f>
        <v>16</v>
      </c>
      <c r="R10" s="32">
        <f>Q10*16</f>
        <v>256</v>
      </c>
      <c r="S10" s="33" t="s">
        <v>169</v>
      </c>
      <c r="T10" s="34" t="s">
        <v>185</v>
      </c>
      <c r="U10" s="35" t="s">
        <v>201</v>
      </c>
      <c r="V10" s="35">
        <v>16</v>
      </c>
      <c r="W10" s="33">
        <f t="shared" ref="W10:W23" si="2">IF(E10=16,16,0)</f>
        <v>16</v>
      </c>
      <c r="X10" s="36">
        <f>W10*16</f>
        <v>256</v>
      </c>
    </row>
    <row r="11" spans="1:24" s="37" customFormat="1" x14ac:dyDescent="0.25">
      <c r="A11" s="21" t="s">
        <v>51</v>
      </c>
      <c r="B11" s="22" t="s">
        <v>43</v>
      </c>
      <c r="C11" s="21" t="s">
        <v>47</v>
      </c>
      <c r="D11" s="21">
        <v>16</v>
      </c>
      <c r="E11" s="21">
        <v>16</v>
      </c>
      <c r="F11" s="23">
        <f t="shared" ref="F11:F25" si="3">E11*16</f>
        <v>256</v>
      </c>
      <c r="G11" s="24" t="s">
        <v>71</v>
      </c>
      <c r="H11" s="25" t="s">
        <v>98</v>
      </c>
      <c r="I11" s="26" t="s">
        <v>104</v>
      </c>
      <c r="J11" s="27">
        <v>16</v>
      </c>
      <c r="K11" s="27">
        <f t="shared" si="0"/>
        <v>16</v>
      </c>
      <c r="L11" s="28">
        <f t="shared" ref="L11:L25" si="4">K11*16</f>
        <v>256</v>
      </c>
      <c r="M11" s="29" t="s">
        <v>132</v>
      </c>
      <c r="N11" s="30" t="s">
        <v>106</v>
      </c>
      <c r="O11" s="31" t="s">
        <v>152</v>
      </c>
      <c r="P11" s="31">
        <v>16</v>
      </c>
      <c r="Q11" s="29">
        <f t="shared" si="1"/>
        <v>16</v>
      </c>
      <c r="R11" s="32">
        <f t="shared" ref="R11:R25" si="5">Q11*16</f>
        <v>256</v>
      </c>
      <c r="S11" s="33" t="s">
        <v>168</v>
      </c>
      <c r="T11" s="34" t="s">
        <v>184</v>
      </c>
      <c r="U11" s="35" t="s">
        <v>200</v>
      </c>
      <c r="V11" s="35">
        <v>16</v>
      </c>
      <c r="W11" s="33">
        <f t="shared" si="2"/>
        <v>16</v>
      </c>
      <c r="X11" s="36">
        <f t="shared" ref="X11:X25" si="6">W11*16</f>
        <v>256</v>
      </c>
    </row>
    <row r="12" spans="1:24" s="37" customFormat="1" x14ac:dyDescent="0.25">
      <c r="A12" s="21" t="s">
        <v>50</v>
      </c>
      <c r="B12" s="22" t="s">
        <v>42</v>
      </c>
      <c r="C12" s="21" t="s">
        <v>46</v>
      </c>
      <c r="D12" s="21">
        <v>16</v>
      </c>
      <c r="E12" s="21">
        <v>16</v>
      </c>
      <c r="F12" s="23">
        <f t="shared" si="3"/>
        <v>256</v>
      </c>
      <c r="G12" s="24" t="s">
        <v>70</v>
      </c>
      <c r="H12" s="25" t="s">
        <v>97</v>
      </c>
      <c r="I12" s="26" t="s">
        <v>103</v>
      </c>
      <c r="J12" s="27">
        <v>16</v>
      </c>
      <c r="K12" s="27">
        <f t="shared" si="0"/>
        <v>16</v>
      </c>
      <c r="L12" s="28">
        <f t="shared" si="4"/>
        <v>256</v>
      </c>
      <c r="M12" s="29" t="s">
        <v>131</v>
      </c>
      <c r="N12" s="30" t="s">
        <v>107</v>
      </c>
      <c r="O12" s="31" t="s">
        <v>151</v>
      </c>
      <c r="P12" s="31">
        <v>16</v>
      </c>
      <c r="Q12" s="29">
        <f t="shared" si="1"/>
        <v>16</v>
      </c>
      <c r="R12" s="32">
        <f t="shared" si="5"/>
        <v>256</v>
      </c>
      <c r="S12" s="33" t="s">
        <v>167</v>
      </c>
      <c r="T12" s="34" t="s">
        <v>183</v>
      </c>
      <c r="U12" s="35" t="s">
        <v>199</v>
      </c>
      <c r="V12" s="35">
        <v>16</v>
      </c>
      <c r="W12" s="33">
        <f t="shared" si="2"/>
        <v>16</v>
      </c>
      <c r="X12" s="36">
        <f t="shared" si="6"/>
        <v>256</v>
      </c>
    </row>
    <row r="13" spans="1:24" s="37" customFormat="1" x14ac:dyDescent="0.25">
      <c r="A13" s="21" t="s">
        <v>49</v>
      </c>
      <c r="B13" s="22" t="s">
        <v>41</v>
      </c>
      <c r="C13" s="21" t="s">
        <v>45</v>
      </c>
      <c r="D13" s="21">
        <v>16</v>
      </c>
      <c r="E13" s="21">
        <v>16</v>
      </c>
      <c r="F13" s="23">
        <f t="shared" si="3"/>
        <v>256</v>
      </c>
      <c r="G13" s="24" t="s">
        <v>69</v>
      </c>
      <c r="H13" s="25" t="s">
        <v>96</v>
      </c>
      <c r="I13" s="26" t="s">
        <v>102</v>
      </c>
      <c r="J13" s="27">
        <v>16</v>
      </c>
      <c r="K13" s="27">
        <f t="shared" si="0"/>
        <v>16</v>
      </c>
      <c r="L13" s="28">
        <f t="shared" si="4"/>
        <v>256</v>
      </c>
      <c r="M13" s="29" t="s">
        <v>130</v>
      </c>
      <c r="N13" s="30" t="s">
        <v>108</v>
      </c>
      <c r="O13" s="31" t="s">
        <v>150</v>
      </c>
      <c r="P13" s="31">
        <v>16</v>
      </c>
      <c r="Q13" s="29">
        <f t="shared" si="1"/>
        <v>16</v>
      </c>
      <c r="R13" s="32">
        <f t="shared" si="5"/>
        <v>256</v>
      </c>
      <c r="S13" s="33" t="s">
        <v>166</v>
      </c>
      <c r="T13" s="34" t="s">
        <v>182</v>
      </c>
      <c r="U13" s="35" t="s">
        <v>198</v>
      </c>
      <c r="V13" s="35">
        <v>16</v>
      </c>
      <c r="W13" s="33">
        <f t="shared" si="2"/>
        <v>16</v>
      </c>
      <c r="X13" s="36">
        <f t="shared" si="6"/>
        <v>256</v>
      </c>
    </row>
    <row r="14" spans="1:24" s="40" customFormat="1" x14ac:dyDescent="0.25">
      <c r="A14" s="21" t="s">
        <v>8</v>
      </c>
      <c r="B14" s="22" t="s">
        <v>40</v>
      </c>
      <c r="C14" s="21" t="s">
        <v>22</v>
      </c>
      <c r="D14" s="21">
        <v>16</v>
      </c>
      <c r="E14" s="21">
        <v>16</v>
      </c>
      <c r="F14" s="23">
        <f t="shared" si="3"/>
        <v>256</v>
      </c>
      <c r="G14" s="27" t="s">
        <v>68</v>
      </c>
      <c r="H14" s="25" t="s">
        <v>95</v>
      </c>
      <c r="I14" s="26" t="s">
        <v>101</v>
      </c>
      <c r="J14" s="27">
        <v>16</v>
      </c>
      <c r="K14" s="27">
        <f t="shared" ref="K14:K19" si="7">IF(E14=16,16,0)</f>
        <v>16</v>
      </c>
      <c r="L14" s="28">
        <f t="shared" si="4"/>
        <v>256</v>
      </c>
      <c r="M14" s="29" t="s">
        <v>129</v>
      </c>
      <c r="N14" s="30" t="s">
        <v>109</v>
      </c>
      <c r="O14" s="29" t="s">
        <v>149</v>
      </c>
      <c r="P14" s="29">
        <v>16</v>
      </c>
      <c r="Q14" s="29">
        <f t="shared" si="1"/>
        <v>16</v>
      </c>
      <c r="R14" s="38">
        <f t="shared" si="5"/>
        <v>256</v>
      </c>
      <c r="S14" s="33" t="s">
        <v>165</v>
      </c>
      <c r="T14" s="34" t="s">
        <v>181</v>
      </c>
      <c r="U14" s="33" t="s">
        <v>197</v>
      </c>
      <c r="V14" s="33">
        <v>16</v>
      </c>
      <c r="W14" s="33">
        <f t="shared" si="2"/>
        <v>16</v>
      </c>
      <c r="X14" s="39">
        <f t="shared" si="6"/>
        <v>256</v>
      </c>
    </row>
    <row r="15" spans="1:24" s="40" customFormat="1" x14ac:dyDescent="0.25">
      <c r="A15" s="21" t="s">
        <v>11</v>
      </c>
      <c r="B15" s="22" t="s">
        <v>39</v>
      </c>
      <c r="C15" s="21" t="s">
        <v>21</v>
      </c>
      <c r="D15" s="21">
        <v>16</v>
      </c>
      <c r="E15" s="21">
        <v>16</v>
      </c>
      <c r="F15" s="23">
        <f t="shared" si="3"/>
        <v>256</v>
      </c>
      <c r="G15" s="27" t="s">
        <v>67</v>
      </c>
      <c r="H15" s="25" t="s">
        <v>94</v>
      </c>
      <c r="I15" s="26" t="s">
        <v>100</v>
      </c>
      <c r="J15" s="27">
        <v>16</v>
      </c>
      <c r="K15" s="27">
        <f t="shared" si="7"/>
        <v>16</v>
      </c>
      <c r="L15" s="28">
        <f t="shared" si="4"/>
        <v>256</v>
      </c>
      <c r="M15" s="29" t="s">
        <v>128</v>
      </c>
      <c r="N15" s="30" t="s">
        <v>110</v>
      </c>
      <c r="O15" s="29" t="s">
        <v>148</v>
      </c>
      <c r="P15" s="29">
        <v>16</v>
      </c>
      <c r="Q15" s="29">
        <f t="shared" si="1"/>
        <v>16</v>
      </c>
      <c r="R15" s="38">
        <f t="shared" si="5"/>
        <v>256</v>
      </c>
      <c r="S15" s="33" t="s">
        <v>164</v>
      </c>
      <c r="T15" s="34" t="s">
        <v>180</v>
      </c>
      <c r="U15" s="33" t="s">
        <v>196</v>
      </c>
      <c r="V15" s="33">
        <v>16</v>
      </c>
      <c r="W15" s="33">
        <f t="shared" si="2"/>
        <v>16</v>
      </c>
      <c r="X15" s="39">
        <f t="shared" si="6"/>
        <v>256</v>
      </c>
    </row>
    <row r="16" spans="1:24" s="40" customFormat="1" x14ac:dyDescent="0.25">
      <c r="A16" s="21" t="s">
        <v>10</v>
      </c>
      <c r="B16" s="22" t="s">
        <v>38</v>
      </c>
      <c r="C16" s="21" t="s">
        <v>20</v>
      </c>
      <c r="D16" s="21">
        <v>16</v>
      </c>
      <c r="E16" s="21">
        <v>16</v>
      </c>
      <c r="F16" s="23">
        <f t="shared" si="3"/>
        <v>256</v>
      </c>
      <c r="G16" s="27" t="s">
        <v>66</v>
      </c>
      <c r="H16" s="25" t="s">
        <v>93</v>
      </c>
      <c r="I16" s="26" t="s">
        <v>83</v>
      </c>
      <c r="J16" s="27">
        <v>16</v>
      </c>
      <c r="K16" s="27">
        <f t="shared" si="7"/>
        <v>16</v>
      </c>
      <c r="L16" s="28">
        <f t="shared" si="4"/>
        <v>256</v>
      </c>
      <c r="M16" s="29" t="s">
        <v>127</v>
      </c>
      <c r="N16" s="30" t="s">
        <v>111</v>
      </c>
      <c r="O16" s="29" t="s">
        <v>147</v>
      </c>
      <c r="P16" s="29">
        <v>16</v>
      </c>
      <c r="Q16" s="29">
        <f t="shared" si="1"/>
        <v>16</v>
      </c>
      <c r="R16" s="38">
        <f t="shared" si="5"/>
        <v>256</v>
      </c>
      <c r="S16" s="33" t="s">
        <v>163</v>
      </c>
      <c r="T16" s="34" t="s">
        <v>179</v>
      </c>
      <c r="U16" s="33" t="s">
        <v>195</v>
      </c>
      <c r="V16" s="33">
        <v>16</v>
      </c>
      <c r="W16" s="33">
        <f t="shared" si="2"/>
        <v>16</v>
      </c>
      <c r="X16" s="39">
        <f t="shared" si="6"/>
        <v>256</v>
      </c>
    </row>
    <row r="17" spans="1:24" s="40" customFormat="1" ht="12.75" thickBot="1" x14ac:dyDescent="0.3">
      <c r="A17" s="21" t="s">
        <v>9</v>
      </c>
      <c r="B17" s="22" t="s">
        <v>37</v>
      </c>
      <c r="C17" s="21" t="s">
        <v>19</v>
      </c>
      <c r="D17" s="21">
        <v>16</v>
      </c>
      <c r="E17" s="21">
        <v>16</v>
      </c>
      <c r="F17" s="23">
        <f t="shared" si="3"/>
        <v>256</v>
      </c>
      <c r="G17" s="27" t="s">
        <v>65</v>
      </c>
      <c r="H17" s="25" t="s">
        <v>92</v>
      </c>
      <c r="I17" s="26" t="s">
        <v>82</v>
      </c>
      <c r="J17" s="27">
        <v>16</v>
      </c>
      <c r="K17" s="27">
        <f t="shared" si="7"/>
        <v>16</v>
      </c>
      <c r="L17" s="28">
        <f t="shared" si="4"/>
        <v>256</v>
      </c>
      <c r="M17" s="29" t="s">
        <v>126</v>
      </c>
      <c r="N17" s="30" t="s">
        <v>112</v>
      </c>
      <c r="O17" s="41" t="s">
        <v>146</v>
      </c>
      <c r="P17" s="29">
        <v>16</v>
      </c>
      <c r="Q17" s="29">
        <f t="shared" si="1"/>
        <v>16</v>
      </c>
      <c r="R17" s="38">
        <f t="shared" si="5"/>
        <v>256</v>
      </c>
      <c r="S17" s="33" t="s">
        <v>162</v>
      </c>
      <c r="T17" s="34" t="s">
        <v>178</v>
      </c>
      <c r="U17" s="42" t="s">
        <v>194</v>
      </c>
      <c r="V17" s="33">
        <v>16</v>
      </c>
      <c r="W17" s="33">
        <f t="shared" si="2"/>
        <v>16</v>
      </c>
      <c r="X17" s="39">
        <f t="shared" si="6"/>
        <v>256</v>
      </c>
    </row>
    <row r="18" spans="1:24" s="51" customFormat="1" x14ac:dyDescent="0.25">
      <c r="A18" s="4" t="s">
        <v>7</v>
      </c>
      <c r="B18" s="43" t="s">
        <v>29</v>
      </c>
      <c r="C18" s="4" t="s">
        <v>15</v>
      </c>
      <c r="D18" s="4">
        <v>16</v>
      </c>
      <c r="E18" s="44">
        <v>16</v>
      </c>
      <c r="F18" s="45">
        <f t="shared" si="3"/>
        <v>256</v>
      </c>
      <c r="G18" s="26" t="s">
        <v>64</v>
      </c>
      <c r="H18" s="25" t="s">
        <v>91</v>
      </c>
      <c r="I18" s="26" t="s">
        <v>81</v>
      </c>
      <c r="J18" s="26">
        <v>16</v>
      </c>
      <c r="K18" s="26">
        <f t="shared" si="7"/>
        <v>16</v>
      </c>
      <c r="L18" s="46">
        <f t="shared" si="4"/>
        <v>256</v>
      </c>
      <c r="M18" s="47" t="s">
        <v>125</v>
      </c>
      <c r="N18" s="48" t="s">
        <v>113</v>
      </c>
      <c r="O18" s="29" t="s">
        <v>145</v>
      </c>
      <c r="P18" s="29">
        <v>16</v>
      </c>
      <c r="Q18" s="29">
        <f t="shared" si="1"/>
        <v>16</v>
      </c>
      <c r="R18" s="38">
        <f t="shared" si="5"/>
        <v>256</v>
      </c>
      <c r="S18" s="49" t="s">
        <v>161</v>
      </c>
      <c r="T18" s="50" t="s">
        <v>177</v>
      </c>
      <c r="U18" s="33" t="s">
        <v>193</v>
      </c>
      <c r="V18" s="33">
        <v>16</v>
      </c>
      <c r="W18" s="33">
        <f t="shared" si="2"/>
        <v>16</v>
      </c>
      <c r="X18" s="39">
        <f t="shared" si="6"/>
        <v>256</v>
      </c>
    </row>
    <row r="19" spans="1:24" s="51" customFormat="1" x14ac:dyDescent="0.25">
      <c r="A19" s="4" t="s">
        <v>6</v>
      </c>
      <c r="B19" s="43" t="s">
        <v>30</v>
      </c>
      <c r="C19" s="4" t="s">
        <v>18</v>
      </c>
      <c r="D19" s="4">
        <v>16</v>
      </c>
      <c r="E19" s="52">
        <v>16</v>
      </c>
      <c r="F19" s="53">
        <f t="shared" si="3"/>
        <v>256</v>
      </c>
      <c r="G19" s="26" t="s">
        <v>63</v>
      </c>
      <c r="H19" s="25" t="s">
        <v>90</v>
      </c>
      <c r="I19" s="26" t="s">
        <v>80</v>
      </c>
      <c r="J19" s="26">
        <v>16</v>
      </c>
      <c r="K19" s="26">
        <f t="shared" si="7"/>
        <v>16</v>
      </c>
      <c r="L19" s="46">
        <f t="shared" si="4"/>
        <v>256</v>
      </c>
      <c r="M19" s="47" t="s">
        <v>124</v>
      </c>
      <c r="N19" s="48" t="s">
        <v>114</v>
      </c>
      <c r="O19" s="29" t="s">
        <v>144</v>
      </c>
      <c r="P19" s="29">
        <v>16</v>
      </c>
      <c r="Q19" s="29">
        <f t="shared" si="1"/>
        <v>16</v>
      </c>
      <c r="R19" s="38">
        <f t="shared" si="5"/>
        <v>256</v>
      </c>
      <c r="S19" s="49" t="s">
        <v>160</v>
      </c>
      <c r="T19" s="50" t="s">
        <v>176</v>
      </c>
      <c r="U19" s="33" t="s">
        <v>192</v>
      </c>
      <c r="V19" s="33">
        <v>16</v>
      </c>
      <c r="W19" s="33">
        <f t="shared" si="2"/>
        <v>16</v>
      </c>
      <c r="X19" s="39">
        <f t="shared" si="6"/>
        <v>256</v>
      </c>
    </row>
    <row r="20" spans="1:24" s="51" customFormat="1" x14ac:dyDescent="0.25">
      <c r="A20" s="4" t="s">
        <v>5</v>
      </c>
      <c r="B20" s="43" t="s">
        <v>28</v>
      </c>
      <c r="C20" s="4" t="s">
        <v>17</v>
      </c>
      <c r="D20" s="4">
        <v>12</v>
      </c>
      <c r="E20" s="52">
        <v>12</v>
      </c>
      <c r="F20" s="53">
        <f t="shared" si="3"/>
        <v>192</v>
      </c>
      <c r="G20" s="26" t="s">
        <v>62</v>
      </c>
      <c r="H20" s="25" t="s">
        <v>89</v>
      </c>
      <c r="I20" s="26" t="s">
        <v>79</v>
      </c>
      <c r="J20" s="26">
        <v>16</v>
      </c>
      <c r="K20" s="26">
        <f>IF(E20=12,16,0)</f>
        <v>16</v>
      </c>
      <c r="L20" s="46">
        <f t="shared" si="4"/>
        <v>256</v>
      </c>
      <c r="M20" s="47" t="s">
        <v>123</v>
      </c>
      <c r="N20" s="48" t="s">
        <v>115</v>
      </c>
      <c r="O20" s="29" t="s">
        <v>143</v>
      </c>
      <c r="P20" s="29">
        <v>16</v>
      </c>
      <c r="Q20" s="29">
        <f>IF(E20=12,16,0)</f>
        <v>16</v>
      </c>
      <c r="R20" s="38">
        <f t="shared" si="5"/>
        <v>256</v>
      </c>
      <c r="S20" s="49" t="s">
        <v>159</v>
      </c>
      <c r="T20" s="50" t="s">
        <v>175</v>
      </c>
      <c r="U20" s="33" t="s">
        <v>191</v>
      </c>
      <c r="V20" s="33">
        <v>16</v>
      </c>
      <c r="W20" s="33">
        <f>IF(E20=12,16,0)</f>
        <v>16</v>
      </c>
      <c r="X20" s="39">
        <f t="shared" si="6"/>
        <v>256</v>
      </c>
    </row>
    <row r="21" spans="1:24" s="51" customFormat="1" x14ac:dyDescent="0.25">
      <c r="A21" s="4" t="s">
        <v>4</v>
      </c>
      <c r="B21" s="43" t="s">
        <v>27</v>
      </c>
      <c r="C21" s="4" t="s">
        <v>16</v>
      </c>
      <c r="D21" s="4">
        <v>12</v>
      </c>
      <c r="E21" s="52">
        <v>12</v>
      </c>
      <c r="F21" s="53">
        <f t="shared" si="3"/>
        <v>192</v>
      </c>
      <c r="G21" s="26" t="s">
        <v>61</v>
      </c>
      <c r="H21" s="25" t="s">
        <v>88</v>
      </c>
      <c r="I21" s="26" t="s">
        <v>78</v>
      </c>
      <c r="J21" s="26">
        <v>16</v>
      </c>
      <c r="K21" s="26">
        <f>IF(E21=12,16,0)</f>
        <v>16</v>
      </c>
      <c r="L21" s="46">
        <f t="shared" si="4"/>
        <v>256</v>
      </c>
      <c r="M21" s="47" t="s">
        <v>122</v>
      </c>
      <c r="N21" s="48" t="s">
        <v>116</v>
      </c>
      <c r="O21" s="29" t="s">
        <v>142</v>
      </c>
      <c r="P21" s="29">
        <v>16</v>
      </c>
      <c r="Q21" s="29">
        <f>IF(E21=12,16,0)</f>
        <v>16</v>
      </c>
      <c r="R21" s="38">
        <f t="shared" si="5"/>
        <v>256</v>
      </c>
      <c r="S21" s="49" t="s">
        <v>158</v>
      </c>
      <c r="T21" s="50" t="s">
        <v>174</v>
      </c>
      <c r="U21" s="33" t="s">
        <v>190</v>
      </c>
      <c r="V21" s="33">
        <v>16</v>
      </c>
      <c r="W21" s="33">
        <f>IF(E21=12,16,0)</f>
        <v>16</v>
      </c>
      <c r="X21" s="39">
        <f t="shared" si="6"/>
        <v>256</v>
      </c>
    </row>
    <row r="22" spans="1:24" s="51" customFormat="1" x14ac:dyDescent="0.25">
      <c r="A22" s="4" t="s">
        <v>3</v>
      </c>
      <c r="B22" s="43" t="s">
        <v>26</v>
      </c>
      <c r="C22" s="4" t="s">
        <v>14</v>
      </c>
      <c r="D22" s="4">
        <v>16</v>
      </c>
      <c r="E22" s="52">
        <v>16</v>
      </c>
      <c r="F22" s="53">
        <f t="shared" si="3"/>
        <v>256</v>
      </c>
      <c r="G22" s="26" t="s">
        <v>60</v>
      </c>
      <c r="H22" s="25" t="s">
        <v>87</v>
      </c>
      <c r="I22" s="26" t="s">
        <v>77</v>
      </c>
      <c r="J22" s="26">
        <v>16</v>
      </c>
      <c r="K22" s="26">
        <f>IF(E22=16,16,0)</f>
        <v>16</v>
      </c>
      <c r="L22" s="46">
        <f t="shared" si="4"/>
        <v>256</v>
      </c>
      <c r="M22" s="47" t="s">
        <v>121</v>
      </c>
      <c r="N22" s="48" t="s">
        <v>136</v>
      </c>
      <c r="O22" s="29" t="s">
        <v>141</v>
      </c>
      <c r="P22" s="29">
        <v>16</v>
      </c>
      <c r="Q22" s="29">
        <f t="shared" si="1"/>
        <v>16</v>
      </c>
      <c r="R22" s="38">
        <f t="shared" si="5"/>
        <v>256</v>
      </c>
      <c r="S22" s="49" t="s">
        <v>157</v>
      </c>
      <c r="T22" s="50" t="s">
        <v>173</v>
      </c>
      <c r="U22" s="33" t="s">
        <v>189</v>
      </c>
      <c r="V22" s="33">
        <v>16</v>
      </c>
      <c r="W22" s="33">
        <f t="shared" si="2"/>
        <v>16</v>
      </c>
      <c r="X22" s="39">
        <f t="shared" si="6"/>
        <v>256</v>
      </c>
    </row>
    <row r="23" spans="1:24" s="51" customFormat="1" x14ac:dyDescent="0.25">
      <c r="A23" s="4" t="s">
        <v>2</v>
      </c>
      <c r="B23" s="43" t="s">
        <v>25</v>
      </c>
      <c r="C23" s="4" t="s">
        <v>13</v>
      </c>
      <c r="D23" s="4">
        <v>16</v>
      </c>
      <c r="E23" s="52">
        <v>16</v>
      </c>
      <c r="F23" s="53">
        <f t="shared" si="3"/>
        <v>256</v>
      </c>
      <c r="G23" s="26" t="s">
        <v>59</v>
      </c>
      <c r="H23" s="25" t="s">
        <v>86</v>
      </c>
      <c r="I23" s="26" t="s">
        <v>76</v>
      </c>
      <c r="J23" s="26">
        <v>16</v>
      </c>
      <c r="K23" s="26">
        <f>IF(E23=16,16,0)</f>
        <v>16</v>
      </c>
      <c r="L23" s="46">
        <f t="shared" si="4"/>
        <v>256</v>
      </c>
      <c r="M23" s="47" t="s">
        <v>120</v>
      </c>
      <c r="N23" s="48" t="s">
        <v>135</v>
      </c>
      <c r="O23" s="29" t="s">
        <v>140</v>
      </c>
      <c r="P23" s="29">
        <v>16</v>
      </c>
      <c r="Q23" s="29">
        <f t="shared" si="1"/>
        <v>16</v>
      </c>
      <c r="R23" s="38">
        <f t="shared" si="5"/>
        <v>256</v>
      </c>
      <c r="S23" s="49" t="s">
        <v>156</v>
      </c>
      <c r="T23" s="50" t="s">
        <v>172</v>
      </c>
      <c r="U23" s="33" t="s">
        <v>188</v>
      </c>
      <c r="V23" s="33">
        <v>16</v>
      </c>
      <c r="W23" s="33">
        <f t="shared" si="2"/>
        <v>16</v>
      </c>
      <c r="X23" s="39">
        <f t="shared" si="6"/>
        <v>256</v>
      </c>
    </row>
    <row r="24" spans="1:24" s="51" customFormat="1" x14ac:dyDescent="0.25">
      <c r="A24" s="4" t="s">
        <v>1</v>
      </c>
      <c r="B24" s="43" t="s">
        <v>24</v>
      </c>
      <c r="C24" s="4" t="s">
        <v>12</v>
      </c>
      <c r="D24" s="4">
        <v>16</v>
      </c>
      <c r="E24" s="52">
        <v>16</v>
      </c>
      <c r="F24" s="53">
        <f t="shared" si="3"/>
        <v>256</v>
      </c>
      <c r="G24" s="26" t="s">
        <v>58</v>
      </c>
      <c r="H24" s="25" t="s">
        <v>85</v>
      </c>
      <c r="I24" s="26" t="s">
        <v>75</v>
      </c>
      <c r="J24" s="26">
        <v>16</v>
      </c>
      <c r="K24" s="26">
        <f>IF(E24=16,16,0)</f>
        <v>16</v>
      </c>
      <c r="L24" s="46">
        <f t="shared" si="4"/>
        <v>256</v>
      </c>
      <c r="M24" s="47" t="s">
        <v>119</v>
      </c>
      <c r="N24" s="48" t="s">
        <v>134</v>
      </c>
      <c r="O24" s="29" t="s">
        <v>139</v>
      </c>
      <c r="P24" s="29">
        <v>16</v>
      </c>
      <c r="Q24" s="29">
        <f>IF(E24=16,16,0)</f>
        <v>16</v>
      </c>
      <c r="R24" s="38">
        <f t="shared" si="5"/>
        <v>256</v>
      </c>
      <c r="S24" s="49" t="s">
        <v>155</v>
      </c>
      <c r="T24" s="50" t="s">
        <v>171</v>
      </c>
      <c r="U24" s="33" t="s">
        <v>187</v>
      </c>
      <c r="V24" s="33">
        <v>16</v>
      </c>
      <c r="W24" s="33">
        <f>IF(E24=16,16,0)</f>
        <v>16</v>
      </c>
      <c r="X24" s="39">
        <f t="shared" si="6"/>
        <v>256</v>
      </c>
    </row>
    <row r="25" spans="1:24" s="51" customFormat="1" ht="12.75" thickBot="1" x14ac:dyDescent="0.3">
      <c r="A25" s="54" t="s">
        <v>0</v>
      </c>
      <c r="B25" s="55" t="s">
        <v>23</v>
      </c>
      <c r="C25" s="56" t="s">
        <v>73</v>
      </c>
      <c r="D25" s="54">
        <v>16</v>
      </c>
      <c r="E25" s="57">
        <v>16</v>
      </c>
      <c r="F25" s="58">
        <f t="shared" si="3"/>
        <v>256</v>
      </c>
      <c r="G25" s="59" t="s">
        <v>57</v>
      </c>
      <c r="H25" s="60" t="s">
        <v>84</v>
      </c>
      <c r="I25" s="59" t="s">
        <v>74</v>
      </c>
      <c r="J25" s="59">
        <v>16</v>
      </c>
      <c r="K25" s="59">
        <f>IF(E25=16,16,0)</f>
        <v>16</v>
      </c>
      <c r="L25" s="61">
        <f t="shared" si="4"/>
        <v>256</v>
      </c>
      <c r="M25" s="62" t="s">
        <v>118</v>
      </c>
      <c r="N25" s="63" t="s">
        <v>117</v>
      </c>
      <c r="O25" s="64" t="s">
        <v>138</v>
      </c>
      <c r="P25" s="64">
        <v>16</v>
      </c>
      <c r="Q25" s="64">
        <f>IF(E25=16,16,0)</f>
        <v>16</v>
      </c>
      <c r="R25" s="65">
        <f t="shared" si="5"/>
        <v>256</v>
      </c>
      <c r="S25" s="66" t="s">
        <v>154</v>
      </c>
      <c r="T25" s="67" t="s">
        <v>170</v>
      </c>
      <c r="U25" s="68" t="s">
        <v>186</v>
      </c>
      <c r="V25" s="68">
        <v>16</v>
      </c>
      <c r="W25" s="68">
        <f>IF(E25=16,16,0)</f>
        <v>16</v>
      </c>
      <c r="X25" s="69">
        <f t="shared" si="6"/>
        <v>256</v>
      </c>
    </row>
    <row r="26" spans="1:24" s="51" customFormat="1" ht="18.95" customHeight="1" thickBot="1" x14ac:dyDescent="0.3">
      <c r="B26" s="86" t="s">
        <v>35</v>
      </c>
      <c r="C26" s="86"/>
      <c r="D26" s="97"/>
      <c r="E26" s="70">
        <f>SUM(E18:E25)</f>
        <v>120</v>
      </c>
      <c r="F26" s="71">
        <f>SUM(F18:F25)</f>
        <v>1920</v>
      </c>
      <c r="G26" s="88" t="s">
        <v>35</v>
      </c>
      <c r="H26" s="89"/>
      <c r="I26" s="89"/>
      <c r="J26" s="89"/>
      <c r="K26" s="89"/>
      <c r="L26" s="90"/>
      <c r="M26" s="91" t="s">
        <v>35</v>
      </c>
      <c r="N26" s="92"/>
      <c r="O26" s="92"/>
      <c r="P26" s="92"/>
      <c r="Q26" s="92"/>
      <c r="R26" s="93"/>
      <c r="S26" s="75" t="s">
        <v>35</v>
      </c>
      <c r="T26" s="76"/>
      <c r="U26" s="76"/>
      <c r="V26" s="76"/>
      <c r="W26" s="76"/>
      <c r="X26" s="77"/>
    </row>
    <row r="27" spans="1:24" s="51" customFormat="1" ht="23.1" customHeight="1" x14ac:dyDescent="0.25">
      <c r="F27" s="72" t="s">
        <v>34</v>
      </c>
      <c r="G27" s="72"/>
      <c r="H27" s="72"/>
    </row>
    <row r="28" spans="1:24" x14ac:dyDescent="0.2">
      <c r="E28" s="3" t="s">
        <v>31</v>
      </c>
    </row>
    <row r="29" spans="1:24" x14ac:dyDescent="0.2">
      <c r="A29" s="3" t="s">
        <v>32</v>
      </c>
    </row>
    <row r="30" spans="1:24" x14ac:dyDescent="0.2">
      <c r="A30" s="73" t="s">
        <v>219</v>
      </c>
    </row>
    <row r="31" spans="1:24" x14ac:dyDescent="0.2">
      <c r="A31" s="73" t="s">
        <v>218</v>
      </c>
    </row>
    <row r="32" spans="1:24" x14ac:dyDescent="0.2">
      <c r="A32" s="73" t="s">
        <v>33</v>
      </c>
    </row>
  </sheetData>
  <sheetProtection sheet="1" objects="1" scenarios="1"/>
  <mergeCells count="13">
    <mergeCell ref="A1:A2"/>
    <mergeCell ref="S26:X26"/>
    <mergeCell ref="S8:X8"/>
    <mergeCell ref="S9:T9"/>
    <mergeCell ref="M9:N9"/>
    <mergeCell ref="I8:L8"/>
    <mergeCell ref="A8:F8"/>
    <mergeCell ref="G26:L26"/>
    <mergeCell ref="M26:R26"/>
    <mergeCell ref="M8:R8"/>
    <mergeCell ref="G9:H9"/>
    <mergeCell ref="A9:B9"/>
    <mergeCell ref="B26:D26"/>
  </mergeCells>
  <pageMargins left="0.7" right="0.7" top="0.75" bottom="0.75" header="0.3" footer="0.3"/>
  <pageSetup paperSize="9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2025-12-31T13:19:26Z</dcterms:modified>
</cp:coreProperties>
</file>